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eman\Desktop\B117\"/>
    </mc:Choice>
  </mc:AlternateContent>
  <xr:revisionPtr revIDLastSave="0" documentId="13_ncr:1_{DE6D2433-45D6-43FC-B906-88B13C8C82C0}" xr6:coauthVersionLast="47" xr6:coauthVersionMax="47" xr10:uidLastSave="{00000000-0000-0000-0000-000000000000}"/>
  <bookViews>
    <workbookView xWindow="-120" yWindow="-120" windowWidth="29040" windowHeight="15840" activeTab="1" xr2:uid="{370E1E7F-FFA7-4DC9-9798-27A28BB2D267}"/>
  </bookViews>
  <sheets>
    <sheet name="rekapitulace" sheetId="3" r:id="rId1"/>
    <sheet name="nábytek a vybavení" sheetId="1" r:id="rId2"/>
    <sheet name="stavební úpravy a elektr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2" l="1"/>
  <c r="H49" i="2" s="1"/>
  <c r="I49" i="2" s="1"/>
  <c r="F48" i="2"/>
  <c r="H48" i="2" s="1"/>
  <c r="I48" i="2" s="1"/>
  <c r="F47" i="2"/>
  <c r="H47" i="2" s="1"/>
  <c r="I47" i="2" s="1"/>
  <c r="F46" i="2"/>
  <c r="H46" i="2" s="1"/>
  <c r="I46" i="2" s="1"/>
  <c r="F45" i="2"/>
  <c r="H45" i="2" s="1"/>
  <c r="I45" i="2" s="1"/>
  <c r="F44" i="2"/>
  <c r="H44" i="2" s="1"/>
  <c r="I44" i="2" s="1"/>
  <c r="F43" i="2"/>
  <c r="H43" i="2" s="1"/>
  <c r="I43" i="2" s="1"/>
  <c r="F42" i="2"/>
  <c r="H42" i="2" s="1"/>
  <c r="I42" i="2" s="1"/>
  <c r="F41" i="2"/>
  <c r="H41" i="2" s="1"/>
  <c r="I41" i="2" s="1"/>
  <c r="F40" i="2"/>
  <c r="H40" i="2" s="1"/>
  <c r="I40" i="2" s="1"/>
  <c r="F39" i="2"/>
  <c r="H39" i="2" s="1"/>
  <c r="I39" i="2" s="1"/>
  <c r="F30" i="2"/>
  <c r="H30" i="2" s="1"/>
  <c r="I30" i="2" s="1"/>
  <c r="F29" i="2"/>
  <c r="H29" i="2" s="1"/>
  <c r="I29" i="2" s="1"/>
  <c r="F28" i="2"/>
  <c r="H28" i="2" s="1"/>
  <c r="I28" i="2" s="1"/>
  <c r="F27" i="2"/>
  <c r="H27" i="2" s="1"/>
  <c r="I27" i="2" s="1"/>
  <c r="F26" i="2"/>
  <c r="H26" i="2" s="1"/>
  <c r="I26" i="2" s="1"/>
  <c r="F25" i="2"/>
  <c r="H25" i="2" s="1"/>
  <c r="I25" i="2" s="1"/>
  <c r="F24" i="2"/>
  <c r="H24" i="2" s="1"/>
  <c r="I24" i="2" s="1"/>
  <c r="F23" i="2"/>
  <c r="H23" i="2" s="1"/>
  <c r="I23" i="2" s="1"/>
  <c r="F22" i="2"/>
  <c r="H22" i="2" s="1"/>
  <c r="I22" i="2" s="1"/>
  <c r="F21" i="2"/>
  <c r="H21" i="2" s="1"/>
  <c r="I21" i="2" s="1"/>
  <c r="F20" i="2"/>
  <c r="H20" i="2" s="1"/>
  <c r="I20" i="2" s="1"/>
  <c r="F19" i="2"/>
  <c r="H19" i="2" s="1"/>
  <c r="I19" i="2" s="1"/>
  <c r="F18" i="2"/>
  <c r="H18" i="2" s="1"/>
  <c r="I18" i="2" s="1"/>
  <c r="F17" i="2"/>
  <c r="H17" i="2" s="1"/>
  <c r="I17" i="2" s="1"/>
  <c r="F16" i="2"/>
  <c r="H16" i="2" s="1"/>
  <c r="I16" i="2" s="1"/>
  <c r="F15" i="2"/>
  <c r="H15" i="2" s="1"/>
  <c r="I15" i="2" s="1"/>
  <c r="F14" i="2"/>
  <c r="H14" i="2" s="1"/>
  <c r="I14" i="2" s="1"/>
  <c r="F13" i="2"/>
  <c r="H13" i="2" s="1"/>
  <c r="I13" i="2" s="1"/>
  <c r="F12" i="2"/>
  <c r="H12" i="2" s="1"/>
  <c r="I12" i="2" s="1"/>
  <c r="F11" i="2"/>
  <c r="H11" i="2" s="1"/>
  <c r="H31" i="2" l="1"/>
  <c r="H38" i="2" s="1"/>
  <c r="I11" i="2"/>
  <c r="I31" i="2" s="1"/>
  <c r="F31" i="2"/>
  <c r="F38" i="2" s="1"/>
  <c r="F50" i="2" s="1"/>
  <c r="C9" i="3" s="1"/>
  <c r="H50" i="2" l="1"/>
  <c r="D9" i="3" s="1"/>
  <c r="I38" i="2"/>
  <c r="I50" i="2" s="1"/>
  <c r="E9" i="3" s="1"/>
  <c r="G16" i="1" l="1"/>
  <c r="H16" i="1"/>
  <c r="I16" i="1"/>
  <c r="G17" i="1"/>
  <c r="H17" i="1"/>
  <c r="I17" i="1" s="1"/>
  <c r="G14" i="1"/>
  <c r="G10" i="1"/>
  <c r="H8" i="1"/>
  <c r="I8" i="1" s="1"/>
  <c r="G7" i="1"/>
  <c r="H10" i="1" l="1"/>
  <c r="I10" i="1" s="1"/>
  <c r="H11" i="1"/>
  <c r="I11" i="1" s="1"/>
  <c r="G11" i="1"/>
  <c r="H12" i="1"/>
  <c r="I12" i="1" s="1"/>
  <c r="G12" i="1"/>
  <c r="H13" i="1"/>
  <c r="I13" i="1" s="1"/>
  <c r="G13" i="1"/>
  <c r="H9" i="1"/>
  <c r="I9" i="1" s="1"/>
  <c r="G9" i="1"/>
  <c r="H18" i="1"/>
  <c r="I18" i="1" s="1"/>
  <c r="G18" i="1"/>
  <c r="G15" i="1"/>
  <c r="H15" i="1"/>
  <c r="I15" i="1" s="1"/>
  <c r="H6" i="1"/>
  <c r="I6" i="1" s="1"/>
  <c r="G6" i="1"/>
  <c r="G8" i="1"/>
  <c r="H7" i="1"/>
  <c r="I7" i="1" s="1"/>
  <c r="H14" i="1"/>
  <c r="I14" i="1" s="1"/>
  <c r="I20" i="1" l="1"/>
  <c r="E10" i="3" s="1"/>
  <c r="H20" i="1"/>
  <c r="C10" i="3" s="1"/>
  <c r="C12" i="3" s="1"/>
  <c r="D10" i="3" l="1"/>
  <c r="D12" i="3" s="1"/>
  <c r="E12" i="3" s="1"/>
</calcChain>
</file>

<file path=xl/sharedStrings.xml><?xml version="1.0" encoding="utf-8"?>
<sst xmlns="http://schemas.openxmlformats.org/spreadsheetml/2006/main" count="177" uniqueCount="122">
  <si>
    <t>Pol.</t>
  </si>
  <si>
    <t>Ref. č.</t>
  </si>
  <si>
    <t>Název</t>
  </si>
  <si>
    <t>Ks</t>
  </si>
  <si>
    <t>Cena za ks bez DPH</t>
  </si>
  <si>
    <t>Cena za ks s DPH</t>
  </si>
  <si>
    <t>Cena celkem bez DPH</t>
  </si>
  <si>
    <t>Cena celkem s DPH</t>
  </si>
  <si>
    <t>1.</t>
  </si>
  <si>
    <t>B117-01</t>
  </si>
  <si>
    <t xml:space="preserve">Dotykový LCD displej 86“ </t>
  </si>
  <si>
    <t>2.</t>
  </si>
  <si>
    <t>B117-02</t>
  </si>
  <si>
    <t>Pylony+ pár otočných ker. křídel</t>
  </si>
  <si>
    <t>3.</t>
  </si>
  <si>
    <t>B117-03</t>
  </si>
  <si>
    <t>LCD displej na stěnu 65"</t>
  </si>
  <si>
    <t>4.</t>
  </si>
  <si>
    <t>B117-04</t>
  </si>
  <si>
    <t>Držák LCD na stěnu - výklopný</t>
  </si>
  <si>
    <t>5.</t>
  </si>
  <si>
    <t>B117-05</t>
  </si>
  <si>
    <t>LCD displeje pro učitele</t>
  </si>
  <si>
    <t>6.</t>
  </si>
  <si>
    <t>B117-06</t>
  </si>
  <si>
    <t>Ovládací systém stolů s dotykovým LCD</t>
  </si>
  <si>
    <t>7.</t>
  </si>
  <si>
    <t>B117-07</t>
  </si>
  <si>
    <t>Signálový rozdělovač</t>
  </si>
  <si>
    <t>8.</t>
  </si>
  <si>
    <t>B117-08</t>
  </si>
  <si>
    <t>Signálový extender</t>
  </si>
  <si>
    <t>9.</t>
  </si>
  <si>
    <t>B117-09</t>
  </si>
  <si>
    <t xml:space="preserve">Signálový distribuční přepínač </t>
  </si>
  <si>
    <t>10.</t>
  </si>
  <si>
    <t>B117-10</t>
  </si>
  <si>
    <t>Stolní držák pro 3 LCD</t>
  </si>
  <si>
    <t>B117-11</t>
  </si>
  <si>
    <t>Katedra pro PC a AV techniku</t>
  </si>
  <si>
    <t>B117-12</t>
  </si>
  <si>
    <t>Stolová deska</t>
  </si>
  <si>
    <t>11.</t>
  </si>
  <si>
    <t>Instalace, instalační materiál, cestovné</t>
  </si>
  <si>
    <t>Celkem</t>
  </si>
  <si>
    <t>B117-13</t>
  </si>
  <si>
    <t>Jednot.</t>
  </si>
  <si>
    <t>Cena</t>
  </si>
  <si>
    <t>DPH</t>
  </si>
  <si>
    <t xml:space="preserve">Cena </t>
  </si>
  <si>
    <t>Pč.</t>
  </si>
  <si>
    <t>Popis</t>
  </si>
  <si>
    <t>Mn.</t>
  </si>
  <si>
    <t>MJ</t>
  </si>
  <si>
    <t>cena</t>
  </si>
  <si>
    <t>bez DPH</t>
  </si>
  <si>
    <t>Kč.</t>
  </si>
  <si>
    <t>vč DPH</t>
  </si>
  <si>
    <t>Kanál elektroinstalační 40x40 bílý</t>
  </si>
  <si>
    <t>m</t>
  </si>
  <si>
    <t>Kanál elektroinstalační 80x40 bílý</t>
  </si>
  <si>
    <t>Kanál elektroinstalační 100x40 bílý</t>
  </si>
  <si>
    <t>CYKY-J 3x2,5</t>
  </si>
  <si>
    <t>Jistič 16A/C/3</t>
  </si>
  <si>
    <t>ks</t>
  </si>
  <si>
    <t>Kabel UTP cat 6</t>
  </si>
  <si>
    <t>Krabice lištová LK 80x28 T HB</t>
  </si>
  <si>
    <t>Kryt komunikační zásuvky</t>
  </si>
  <si>
    <t>Nosná maska 1násobná</t>
  </si>
  <si>
    <t>Zásuvka Modular-Jack Keystone</t>
  </si>
  <si>
    <t>Zásuvka dvojnásobná s ochr.kolíky s natočen.dutinou Tango bílá</t>
  </si>
  <si>
    <t>12.</t>
  </si>
  <si>
    <t>Krabice lištová LK 80x28 2ZT HB</t>
  </si>
  <si>
    <t>13.</t>
  </si>
  <si>
    <t>Krabice přístroj.sádr.64-45</t>
  </si>
  <si>
    <t>14.</t>
  </si>
  <si>
    <t>Zásuvka jednonásobná Tango bílá</t>
  </si>
  <si>
    <t>15.</t>
  </si>
  <si>
    <t>Drobný instalační materiál</t>
  </si>
  <si>
    <t>kpl</t>
  </si>
  <si>
    <t>16.</t>
  </si>
  <si>
    <t>Demontáže rozvodů v učebně</t>
  </si>
  <si>
    <t>h</t>
  </si>
  <si>
    <t>17.</t>
  </si>
  <si>
    <t>Úprava stávajících rozvodů</t>
  </si>
  <si>
    <t>18.</t>
  </si>
  <si>
    <t>Elektromontážní práce</t>
  </si>
  <si>
    <t>19.</t>
  </si>
  <si>
    <t>Výchozí revize</t>
  </si>
  <si>
    <t>20.</t>
  </si>
  <si>
    <t xml:space="preserve">Vyřezání drážky v podlaze na kabeláž ke stolům </t>
  </si>
  <si>
    <t>MEZISOUČET</t>
  </si>
  <si>
    <t>Mezisoučet ze strany č. 1</t>
  </si>
  <si>
    <t>21.</t>
  </si>
  <si>
    <t>Překrytí podlahy hránkovým papírem</t>
  </si>
  <si>
    <t>m2</t>
  </si>
  <si>
    <t>22.</t>
  </si>
  <si>
    <t>Vyřezání otvorů v SDK opláštění pro protažení nové kabeláže</t>
  </si>
  <si>
    <t>x</t>
  </si>
  <si>
    <t>23.</t>
  </si>
  <si>
    <t>Opravy sádrokarton.opláštění</t>
  </si>
  <si>
    <t>24.</t>
  </si>
  <si>
    <t>Malba bílá 3x vč.penetr.(nové povrchy)</t>
  </si>
  <si>
    <t>25.</t>
  </si>
  <si>
    <t>Malba bílá 2x</t>
  </si>
  <si>
    <t>26.</t>
  </si>
  <si>
    <t>Profil AL š.12cm na překrytí kabeláže v podlaze u okna</t>
  </si>
  <si>
    <t>27.</t>
  </si>
  <si>
    <t>Montáž AL profilu</t>
  </si>
  <si>
    <t>28.</t>
  </si>
  <si>
    <t>Likvidace stavební suti</t>
  </si>
  <si>
    <t>29.</t>
  </si>
  <si>
    <t>Lepení stávajícího PVC(oprava)</t>
  </si>
  <si>
    <t>30.</t>
  </si>
  <si>
    <t>Přesun hmot</t>
  </si>
  <si>
    <t>31.</t>
  </si>
  <si>
    <t>Doprava,režie</t>
  </si>
  <si>
    <t>Rekapitulace</t>
  </si>
  <si>
    <t>Stavební úpravy a elektro</t>
  </si>
  <si>
    <t>Nábytek a vybavení</t>
  </si>
  <si>
    <t>Výkaz výměr - modernizace odborné učebny B117 včetně dovybavení nábytkem a AV technikou</t>
  </si>
  <si>
    <t>VOŠ a SPŠ dopravní, Praha 1, Masná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</si>
</sst>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  <numFmt numFmtId="165" formatCode="0.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sz val="28"/>
      <name val="Arial CE"/>
      <family val="2"/>
      <charset val="238"/>
    </font>
    <font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4" fontId="0" fillId="0" borderId="0" xfId="1" applyFont="1" applyAlignment="1">
      <alignment vertical="top"/>
    </xf>
    <xf numFmtId="44" fontId="0" fillId="0" borderId="0" xfId="0" applyNumberFormat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1" fontId="0" fillId="0" borderId="1" xfId="0" applyNumberFormat="1" applyBorder="1" applyAlignment="1">
      <alignment horizontal="center" vertical="top"/>
    </xf>
    <xf numFmtId="44" fontId="0" fillId="0" borderId="1" xfId="1" applyFont="1" applyBorder="1" applyAlignment="1">
      <alignment vertical="top"/>
    </xf>
    <xf numFmtId="0" fontId="4" fillId="0" borderId="1" xfId="0" applyFont="1" applyBorder="1" applyAlignment="1">
      <alignment vertical="top"/>
    </xf>
    <xf numFmtId="1" fontId="4" fillId="0" borderId="1" xfId="0" applyNumberFormat="1" applyFont="1" applyBorder="1" applyAlignment="1">
      <alignment horizontal="center" vertical="top"/>
    </xf>
    <xf numFmtId="44" fontId="4" fillId="0" borderId="1" xfId="1" applyFont="1" applyBorder="1" applyAlignment="1">
      <alignment vertical="top"/>
    </xf>
    <xf numFmtId="44" fontId="0" fillId="0" borderId="1" xfId="1" applyFont="1" applyFill="1" applyBorder="1" applyAlignment="1">
      <alignment vertical="top"/>
    </xf>
    <xf numFmtId="0" fontId="0" fillId="0" borderId="1" xfId="0" applyBorder="1" applyAlignment="1">
      <alignment horizontal="left"/>
    </xf>
    <xf numFmtId="0" fontId="5" fillId="0" borderId="2" xfId="0" applyFont="1" applyBorder="1"/>
    <xf numFmtId="0" fontId="6" fillId="0" borderId="3" xfId="0" applyFont="1" applyBorder="1" applyAlignment="1">
      <alignment horizontal="center"/>
    </xf>
    <xf numFmtId="0" fontId="5" fillId="0" borderId="3" xfId="0" applyFont="1" applyBorder="1"/>
    <xf numFmtId="0" fontId="7" fillId="0" borderId="3" xfId="0" applyFont="1" applyBorder="1"/>
    <xf numFmtId="0" fontId="5" fillId="0" borderId="3" xfId="0" applyFont="1" applyBorder="1" applyAlignment="1">
      <alignment horizontal="center"/>
    </xf>
    <xf numFmtId="0" fontId="0" fillId="0" borderId="4" xfId="0" applyBorder="1"/>
    <xf numFmtId="1" fontId="0" fillId="0" borderId="0" xfId="0" applyNumberFormat="1"/>
    <xf numFmtId="9" fontId="0" fillId="0" borderId="0" xfId="2" applyFont="1" applyFill="1" applyBorder="1"/>
    <xf numFmtId="0" fontId="8" fillId="0" borderId="5" xfId="0" applyFont="1" applyBorder="1"/>
    <xf numFmtId="0" fontId="8" fillId="0" borderId="6" xfId="0" applyFont="1" applyBorder="1"/>
    <xf numFmtId="9" fontId="8" fillId="0" borderId="6" xfId="0" applyNumberFormat="1" applyFont="1" applyBorder="1"/>
    <xf numFmtId="0" fontId="8" fillId="0" borderId="6" xfId="0" applyFont="1" applyBorder="1" applyAlignment="1">
      <alignment horizontal="center"/>
    </xf>
    <xf numFmtId="1" fontId="8" fillId="0" borderId="6" xfId="0" applyNumberFormat="1" applyFont="1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1" fontId="0" fillId="0" borderId="8" xfId="0" applyNumberFormat="1" applyBorder="1"/>
    <xf numFmtId="9" fontId="0" fillId="0" borderId="8" xfId="0" applyNumberFormat="1" applyBorder="1"/>
    <xf numFmtId="9" fontId="0" fillId="0" borderId="9" xfId="0" applyNumberFormat="1" applyBorder="1"/>
    <xf numFmtId="0" fontId="9" fillId="0" borderId="10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1" xfId="0" applyBorder="1"/>
    <xf numFmtId="0" fontId="0" fillId="0" borderId="10" xfId="0" applyBorder="1"/>
    <xf numFmtId="0" fontId="9" fillId="0" borderId="12" xfId="0" applyFont="1" applyBorder="1"/>
    <xf numFmtId="0" fontId="9" fillId="0" borderId="6" xfId="0" applyFont="1" applyBorder="1" applyAlignment="1">
      <alignment horizontal="center"/>
    </xf>
    <xf numFmtId="0" fontId="10" fillId="0" borderId="6" xfId="0" applyFont="1" applyBorder="1"/>
    <xf numFmtId="0" fontId="0" fillId="0" borderId="6" xfId="0" applyBorder="1"/>
    <xf numFmtId="9" fontId="0" fillId="0" borderId="6" xfId="2" applyFont="1" applyFill="1" applyBorder="1"/>
    <xf numFmtId="0" fontId="0" fillId="0" borderId="13" xfId="0" applyBorder="1"/>
    <xf numFmtId="9" fontId="0" fillId="0" borderId="8" xfId="2" applyFont="1" applyFill="1" applyBorder="1"/>
    <xf numFmtId="0" fontId="0" fillId="0" borderId="14" xfId="0" applyBorder="1"/>
    <xf numFmtId="0" fontId="0" fillId="0" borderId="15" xfId="0" applyBorder="1"/>
    <xf numFmtId="0" fontId="11" fillId="0" borderId="15" xfId="0" applyFont="1" applyBorder="1"/>
    <xf numFmtId="0" fontId="11" fillId="0" borderId="15" xfId="0" applyFont="1" applyBorder="1" applyAlignment="1">
      <alignment horizontal="center"/>
    </xf>
    <xf numFmtId="0" fontId="0" fillId="0" borderId="18" xfId="0" applyBorder="1"/>
    <xf numFmtId="0" fontId="11" fillId="0" borderId="19" xfId="0" applyFont="1" applyBorder="1"/>
    <xf numFmtId="0" fontId="9" fillId="0" borderId="20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9" fontId="11" fillId="0" borderId="21" xfId="2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165" fontId="0" fillId="0" borderId="25" xfId="0" applyNumberFormat="1" applyBorder="1"/>
    <xf numFmtId="9" fontId="0" fillId="0" borderId="25" xfId="2" applyFont="1" applyFill="1" applyBorder="1"/>
    <xf numFmtId="165" fontId="0" fillId="0" borderId="16" xfId="0" applyNumberFormat="1" applyBorder="1"/>
    <xf numFmtId="165" fontId="0" fillId="0" borderId="18" xfId="0" applyNumberFormat="1" applyBorder="1"/>
    <xf numFmtId="0" fontId="0" fillId="0" borderId="26" xfId="0" applyBorder="1"/>
    <xf numFmtId="0" fontId="0" fillId="0" borderId="1" xfId="0" applyBorder="1"/>
    <xf numFmtId="165" fontId="0" fillId="0" borderId="1" xfId="0" applyNumberFormat="1" applyBorder="1"/>
    <xf numFmtId="9" fontId="0" fillId="0" borderId="1" xfId="2" applyFont="1" applyFill="1" applyBorder="1"/>
    <xf numFmtId="165" fontId="0" fillId="0" borderId="27" xfId="0" applyNumberFormat="1" applyBorder="1"/>
    <xf numFmtId="165" fontId="0" fillId="0" borderId="28" xfId="0" applyNumberFormat="1" applyBorder="1"/>
    <xf numFmtId="0" fontId="0" fillId="0" borderId="29" xfId="0" applyBorder="1"/>
    <xf numFmtId="0" fontId="0" fillId="0" borderId="30" xfId="0" applyBorder="1"/>
    <xf numFmtId="165" fontId="0" fillId="0" borderId="30" xfId="0" applyNumberFormat="1" applyBorder="1"/>
    <xf numFmtId="9" fontId="0" fillId="0" borderId="30" xfId="2" applyFont="1" applyFill="1" applyBorder="1"/>
    <xf numFmtId="165" fontId="0" fillId="0" borderId="31" xfId="0" applyNumberFormat="1" applyBorder="1"/>
    <xf numFmtId="0" fontId="0" fillId="0" borderId="19" xfId="0" applyBorder="1"/>
    <xf numFmtId="0" fontId="0" fillId="0" borderId="20" xfId="0" applyBorder="1"/>
    <xf numFmtId="165" fontId="0" fillId="0" borderId="20" xfId="0" applyNumberFormat="1" applyBorder="1"/>
    <xf numFmtId="9" fontId="0" fillId="0" borderId="20" xfId="2" applyFont="1" applyFill="1" applyBorder="1"/>
    <xf numFmtId="165" fontId="0" fillId="0" borderId="5" xfId="0" applyNumberFormat="1" applyBorder="1"/>
    <xf numFmtId="165" fontId="0" fillId="0" borderId="23" xfId="0" applyNumberFormat="1" applyBorder="1"/>
    <xf numFmtId="165" fontId="0" fillId="0" borderId="33" xfId="0" applyNumberFormat="1" applyBorder="1"/>
    <xf numFmtId="0" fontId="0" fillId="0" borderId="33" xfId="0" applyBorder="1"/>
    <xf numFmtId="165" fontId="0" fillId="0" borderId="34" xfId="0" applyNumberFormat="1" applyBorder="1"/>
    <xf numFmtId="0" fontId="8" fillId="0" borderId="0" xfId="0" applyFont="1"/>
    <xf numFmtId="0" fontId="8" fillId="0" borderId="21" xfId="0" applyFont="1" applyBorder="1" applyAlignment="1">
      <alignment horizontal="center"/>
    </xf>
    <xf numFmtId="0" fontId="8" fillId="0" borderId="25" xfId="0" applyFont="1" applyBorder="1"/>
    <xf numFmtId="165" fontId="0" fillId="0" borderId="0" xfId="0" applyNumberFormat="1"/>
    <xf numFmtId="0" fontId="0" fillId="0" borderId="35" xfId="0" applyBorder="1"/>
    <xf numFmtId="0" fontId="0" fillId="0" borderId="21" xfId="0" applyBorder="1"/>
    <xf numFmtId="165" fontId="0" fillId="0" borderId="21" xfId="0" applyNumberFormat="1" applyBorder="1"/>
    <xf numFmtId="9" fontId="0" fillId="0" borderId="21" xfId="2" applyFont="1" applyFill="1" applyBorder="1"/>
    <xf numFmtId="165" fontId="12" fillId="0" borderId="32" xfId="0" applyNumberFormat="1" applyFont="1" applyBorder="1"/>
    <xf numFmtId="0" fontId="12" fillId="0" borderId="33" xfId="0" applyFont="1" applyBorder="1"/>
    <xf numFmtId="165" fontId="12" fillId="0" borderId="33" xfId="0" applyNumberFormat="1" applyFont="1" applyBorder="1"/>
    <xf numFmtId="165" fontId="12" fillId="0" borderId="34" xfId="0" applyNumberFormat="1" applyFont="1" applyBorder="1"/>
    <xf numFmtId="0" fontId="5" fillId="0" borderId="0" xfId="0" applyFont="1"/>
    <xf numFmtId="0" fontId="0" fillId="0" borderId="32" xfId="0" applyBorder="1"/>
    <xf numFmtId="44" fontId="0" fillId="0" borderId="1" xfId="1" applyFont="1" applyBorder="1"/>
    <xf numFmtId="44" fontId="0" fillId="0" borderId="33" xfId="0" applyNumberFormat="1" applyBorder="1"/>
    <xf numFmtId="44" fontId="0" fillId="0" borderId="34" xfId="0" applyNumberFormat="1" applyBorder="1"/>
    <xf numFmtId="44" fontId="0" fillId="2" borderId="1" xfId="1" applyFont="1" applyFill="1" applyBorder="1" applyAlignment="1">
      <alignment vertical="top"/>
    </xf>
    <xf numFmtId="44" fontId="4" fillId="2" borderId="1" xfId="1" applyFont="1" applyFill="1" applyBorder="1" applyAlignment="1">
      <alignment vertical="top"/>
    </xf>
    <xf numFmtId="164" fontId="0" fillId="2" borderId="1" xfId="0" applyNumberFormat="1" applyFill="1" applyBorder="1"/>
    <xf numFmtId="0" fontId="0" fillId="2" borderId="25" xfId="0" applyFill="1" applyBorder="1"/>
    <xf numFmtId="0" fontId="0" fillId="2" borderId="1" xfId="0" applyFill="1" applyBorder="1"/>
    <xf numFmtId="0" fontId="0" fillId="2" borderId="30" xfId="0" applyFill="1" applyBorder="1"/>
    <xf numFmtId="0" fontId="0" fillId="2" borderId="20" xfId="0" applyFill="1" applyBorder="1"/>
    <xf numFmtId="0" fontId="0" fillId="2" borderId="21" xfId="0" applyFill="1" applyBorder="1"/>
    <xf numFmtId="9" fontId="8" fillId="0" borderId="16" xfId="2" applyFont="1" applyFill="1" applyBorder="1" applyAlignment="1">
      <alignment horizontal="center"/>
    </xf>
    <xf numFmtId="9" fontId="8" fillId="0" borderId="17" xfId="2" applyFont="1" applyFill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9" fontId="8" fillId="0" borderId="25" xfId="2" applyFont="1" applyFill="1" applyBorder="1" applyAlignment="1">
      <alignment horizontal="center"/>
    </xf>
    <xf numFmtId="0" fontId="12" fillId="0" borderId="36" xfId="0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6B6D9-D093-4F7C-929B-D0E9A0224ABC}">
  <dimension ref="B2:E12"/>
  <sheetViews>
    <sheetView workbookViewId="0">
      <selection activeCell="K34" sqref="K34:L36"/>
    </sheetView>
  </sheetViews>
  <sheetFormatPr defaultRowHeight="15" x14ac:dyDescent="0.25"/>
  <cols>
    <col min="2" max="2" width="69.5703125" customWidth="1"/>
    <col min="3" max="5" width="14" bestFit="1" customWidth="1"/>
  </cols>
  <sheetData>
    <row r="2" spans="2:5" ht="18" x14ac:dyDescent="0.25">
      <c r="B2" s="97" t="s">
        <v>120</v>
      </c>
    </row>
    <row r="4" spans="2:5" ht="15.75" x14ac:dyDescent="0.25">
      <c r="B4" s="38" t="s">
        <v>121</v>
      </c>
    </row>
    <row r="7" spans="2:5" ht="18" x14ac:dyDescent="0.25">
      <c r="B7" s="97" t="s">
        <v>117</v>
      </c>
    </row>
    <row r="8" spans="2:5" x14ac:dyDescent="0.25">
      <c r="B8" s="66"/>
      <c r="C8" s="66" t="s">
        <v>55</v>
      </c>
      <c r="D8" s="66" t="s">
        <v>48</v>
      </c>
      <c r="E8" s="66" t="s">
        <v>57</v>
      </c>
    </row>
    <row r="9" spans="2:5" x14ac:dyDescent="0.25">
      <c r="B9" s="66" t="s">
        <v>118</v>
      </c>
      <c r="C9" s="99">
        <f>'stavební úpravy a elektro'!F50</f>
        <v>0</v>
      </c>
      <c r="D9" s="99">
        <f>'stavební úpravy a elektro'!H50</f>
        <v>0</v>
      </c>
      <c r="E9" s="99">
        <f>'stavební úpravy a elektro'!I50</f>
        <v>0</v>
      </c>
    </row>
    <row r="10" spans="2:5" x14ac:dyDescent="0.25">
      <c r="B10" s="66" t="s">
        <v>119</v>
      </c>
      <c r="C10" s="99">
        <f>'nábytek a vybavení'!H20</f>
        <v>0</v>
      </c>
      <c r="D10" s="99">
        <f>E10-C10</f>
        <v>0</v>
      </c>
      <c r="E10" s="99">
        <f>'nábytek a vybavení'!I20</f>
        <v>0</v>
      </c>
    </row>
    <row r="11" spans="2:5" ht="15.75" thickBot="1" x14ac:dyDescent="0.3"/>
    <row r="12" spans="2:5" ht="15.75" thickBot="1" x14ac:dyDescent="0.3">
      <c r="B12" s="98" t="s">
        <v>44</v>
      </c>
      <c r="C12" s="100">
        <f>SUM(C9:C11)</f>
        <v>0</v>
      </c>
      <c r="D12" s="100">
        <f>SUM(D9:D11)</f>
        <v>0</v>
      </c>
      <c r="E12" s="101">
        <f>SUM(C12:D12)</f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58A50-0915-4E78-A735-0220880D4A3E}">
  <dimension ref="B5:J35"/>
  <sheetViews>
    <sheetView tabSelected="1" topLeftCell="B1" workbookViewId="0">
      <selection activeCell="K11" sqref="K11:L11"/>
    </sheetView>
  </sheetViews>
  <sheetFormatPr defaultRowHeight="15" x14ac:dyDescent="0.25"/>
  <cols>
    <col min="2" max="2" width="4.42578125" bestFit="1" customWidth="1"/>
    <col min="3" max="3" width="7.85546875" bestFit="1" customWidth="1"/>
    <col min="4" max="4" width="36.140625" style="1" bestFit="1" customWidth="1"/>
    <col min="5" max="5" width="5.140625" bestFit="1" customWidth="1"/>
    <col min="6" max="6" width="18" bestFit="1" customWidth="1"/>
    <col min="7" max="7" width="17" bestFit="1" customWidth="1"/>
    <col min="8" max="8" width="20.28515625" bestFit="1" customWidth="1"/>
    <col min="9" max="9" width="18" bestFit="1" customWidth="1"/>
  </cols>
  <sheetData>
    <row r="5" spans="2:10" x14ac:dyDescent="0.25">
      <c r="B5" s="6" t="s">
        <v>0</v>
      </c>
      <c r="C5" s="7" t="s">
        <v>1</v>
      </c>
      <c r="D5" s="7" t="s">
        <v>2</v>
      </c>
      <c r="E5" s="6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2"/>
    </row>
    <row r="6" spans="2:10" x14ac:dyDescent="0.25">
      <c r="B6" s="8" t="s">
        <v>8</v>
      </c>
      <c r="C6" s="9" t="s">
        <v>9</v>
      </c>
      <c r="D6" s="9" t="s">
        <v>10</v>
      </c>
      <c r="E6" s="10">
        <v>1</v>
      </c>
      <c r="F6" s="102"/>
      <c r="G6" s="11">
        <f t="shared" ref="G6:G15" si="0">F6*1.21</f>
        <v>0</v>
      </c>
      <c r="H6" s="11">
        <f t="shared" ref="H6:H15" si="1">F6*E6</f>
        <v>0</v>
      </c>
      <c r="I6" s="11">
        <f t="shared" ref="I6:I15" si="2">H6*1.21</f>
        <v>0</v>
      </c>
      <c r="J6" s="2"/>
    </row>
    <row r="7" spans="2:10" x14ac:dyDescent="0.25">
      <c r="B7" s="8" t="s">
        <v>11</v>
      </c>
      <c r="C7" s="9" t="s">
        <v>12</v>
      </c>
      <c r="D7" s="12" t="s">
        <v>13</v>
      </c>
      <c r="E7" s="13">
        <v>1</v>
      </c>
      <c r="F7" s="103"/>
      <c r="G7" s="14">
        <f t="shared" si="0"/>
        <v>0</v>
      </c>
      <c r="H7" s="14">
        <f t="shared" si="1"/>
        <v>0</v>
      </c>
      <c r="I7" s="14">
        <f t="shared" si="2"/>
        <v>0</v>
      </c>
      <c r="J7" s="2"/>
    </row>
    <row r="8" spans="2:10" x14ac:dyDescent="0.25">
      <c r="B8" s="8" t="s">
        <v>14</v>
      </c>
      <c r="C8" s="9" t="s">
        <v>15</v>
      </c>
      <c r="D8" s="9" t="s">
        <v>16</v>
      </c>
      <c r="E8" s="10">
        <v>4</v>
      </c>
      <c r="F8" s="102"/>
      <c r="G8" s="15">
        <f t="shared" si="0"/>
        <v>0</v>
      </c>
      <c r="H8" s="15">
        <f t="shared" si="1"/>
        <v>0</v>
      </c>
      <c r="I8" s="15">
        <f t="shared" si="2"/>
        <v>0</v>
      </c>
      <c r="J8" s="2"/>
    </row>
    <row r="9" spans="2:10" x14ac:dyDescent="0.25">
      <c r="B9" s="8" t="s">
        <v>17</v>
      </c>
      <c r="C9" s="9" t="s">
        <v>18</v>
      </c>
      <c r="D9" s="9" t="s">
        <v>19</v>
      </c>
      <c r="E9" s="10">
        <v>4</v>
      </c>
      <c r="F9" s="102"/>
      <c r="G9" s="11">
        <f t="shared" si="0"/>
        <v>0</v>
      </c>
      <c r="H9" s="11">
        <f t="shared" si="1"/>
        <v>0</v>
      </c>
      <c r="I9" s="11">
        <f t="shared" si="2"/>
        <v>0</v>
      </c>
      <c r="J9" s="2"/>
    </row>
    <row r="10" spans="2:10" x14ac:dyDescent="0.25">
      <c r="B10" s="8" t="s">
        <v>20</v>
      </c>
      <c r="C10" s="9" t="s">
        <v>21</v>
      </c>
      <c r="D10" s="9" t="s">
        <v>22</v>
      </c>
      <c r="E10" s="10">
        <v>3</v>
      </c>
      <c r="F10" s="102"/>
      <c r="G10" s="11">
        <f t="shared" si="0"/>
        <v>0</v>
      </c>
      <c r="H10" s="11">
        <f t="shared" si="1"/>
        <v>0</v>
      </c>
      <c r="I10" s="11">
        <f t="shared" si="2"/>
        <v>0</v>
      </c>
      <c r="J10" s="2"/>
    </row>
    <row r="11" spans="2:10" x14ac:dyDescent="0.25">
      <c r="B11" s="8" t="s">
        <v>23</v>
      </c>
      <c r="C11" s="9" t="s">
        <v>24</v>
      </c>
      <c r="D11" s="9" t="s">
        <v>25</v>
      </c>
      <c r="E11" s="10">
        <v>1</v>
      </c>
      <c r="F11" s="102"/>
      <c r="G11" s="11">
        <f t="shared" si="0"/>
        <v>0</v>
      </c>
      <c r="H11" s="11">
        <f t="shared" si="1"/>
        <v>0</v>
      </c>
      <c r="I11" s="11">
        <f t="shared" si="2"/>
        <v>0</v>
      </c>
      <c r="J11" s="2"/>
    </row>
    <row r="12" spans="2:10" x14ac:dyDescent="0.25">
      <c r="B12" s="8" t="s">
        <v>26</v>
      </c>
      <c r="C12" s="9" t="s">
        <v>27</v>
      </c>
      <c r="D12" s="9" t="s">
        <v>28</v>
      </c>
      <c r="E12" s="10">
        <v>3</v>
      </c>
      <c r="F12" s="102"/>
      <c r="G12" s="11">
        <f t="shared" si="0"/>
        <v>0</v>
      </c>
      <c r="H12" s="11">
        <f t="shared" si="1"/>
        <v>0</v>
      </c>
      <c r="I12" s="11">
        <f t="shared" si="2"/>
        <v>0</v>
      </c>
      <c r="J12" s="2"/>
    </row>
    <row r="13" spans="2:10" x14ac:dyDescent="0.25">
      <c r="B13" s="8" t="s">
        <v>29</v>
      </c>
      <c r="C13" s="9" t="s">
        <v>30</v>
      </c>
      <c r="D13" s="9" t="s">
        <v>31</v>
      </c>
      <c r="E13" s="10">
        <v>2</v>
      </c>
      <c r="F13" s="102"/>
      <c r="G13" s="11">
        <f t="shared" si="0"/>
        <v>0</v>
      </c>
      <c r="H13" s="11">
        <f t="shared" si="1"/>
        <v>0</v>
      </c>
      <c r="I13" s="11">
        <f t="shared" si="2"/>
        <v>0</v>
      </c>
      <c r="J13" s="2"/>
    </row>
    <row r="14" spans="2:10" x14ac:dyDescent="0.25">
      <c r="B14" s="8" t="s">
        <v>32</v>
      </c>
      <c r="C14" s="9" t="s">
        <v>33</v>
      </c>
      <c r="D14" s="9" t="s">
        <v>34</v>
      </c>
      <c r="E14" s="10">
        <v>1</v>
      </c>
      <c r="F14" s="102"/>
      <c r="G14" s="11">
        <f t="shared" si="0"/>
        <v>0</v>
      </c>
      <c r="H14" s="11">
        <f t="shared" si="1"/>
        <v>0</v>
      </c>
      <c r="I14" s="11">
        <f t="shared" si="2"/>
        <v>0</v>
      </c>
      <c r="J14" s="2"/>
    </row>
    <row r="15" spans="2:10" x14ac:dyDescent="0.25">
      <c r="B15" s="8" t="s">
        <v>35</v>
      </c>
      <c r="C15" s="9" t="s">
        <v>36</v>
      </c>
      <c r="D15" s="9" t="s">
        <v>37</v>
      </c>
      <c r="E15" s="10">
        <v>1</v>
      </c>
      <c r="F15" s="102"/>
      <c r="G15" s="11">
        <f t="shared" si="0"/>
        <v>0</v>
      </c>
      <c r="H15" s="11">
        <f t="shared" si="1"/>
        <v>0</v>
      </c>
      <c r="I15" s="11">
        <f t="shared" si="2"/>
        <v>0</v>
      </c>
      <c r="J15" s="2"/>
    </row>
    <row r="16" spans="2:10" x14ac:dyDescent="0.25">
      <c r="B16" s="8" t="s">
        <v>32</v>
      </c>
      <c r="C16" s="9" t="s">
        <v>38</v>
      </c>
      <c r="D16" s="16" t="s">
        <v>39</v>
      </c>
      <c r="E16" s="10">
        <v>1</v>
      </c>
      <c r="F16" s="104"/>
      <c r="G16" s="11">
        <f t="shared" ref="G16:G17" si="3">F16*1.21</f>
        <v>0</v>
      </c>
      <c r="H16" s="11">
        <f t="shared" ref="H16:H17" si="4">F16*E16</f>
        <v>0</v>
      </c>
      <c r="I16" s="11">
        <f t="shared" ref="I16:I17" si="5">H16*1.21</f>
        <v>0</v>
      </c>
      <c r="J16" s="2"/>
    </row>
    <row r="17" spans="2:10" x14ac:dyDescent="0.25">
      <c r="B17" s="8" t="s">
        <v>35</v>
      </c>
      <c r="C17" s="9" t="s">
        <v>40</v>
      </c>
      <c r="D17" s="16" t="s">
        <v>41</v>
      </c>
      <c r="E17" s="10">
        <v>19</v>
      </c>
      <c r="F17" s="104"/>
      <c r="G17" s="11">
        <f t="shared" si="3"/>
        <v>0</v>
      </c>
      <c r="H17" s="11">
        <f t="shared" si="4"/>
        <v>0</v>
      </c>
      <c r="I17" s="11">
        <f t="shared" si="5"/>
        <v>0</v>
      </c>
      <c r="J17" s="2"/>
    </row>
    <row r="18" spans="2:10" x14ac:dyDescent="0.25">
      <c r="B18" s="8" t="s">
        <v>42</v>
      </c>
      <c r="C18" s="9" t="s">
        <v>45</v>
      </c>
      <c r="D18" s="9" t="s">
        <v>43</v>
      </c>
      <c r="E18" s="10">
        <v>1</v>
      </c>
      <c r="F18" s="102"/>
      <c r="G18" s="11">
        <f>F18*1.21</f>
        <v>0</v>
      </c>
      <c r="H18" s="11">
        <f>F18*E18</f>
        <v>0</v>
      </c>
      <c r="I18" s="11">
        <f>H18*1.21</f>
        <v>0</v>
      </c>
      <c r="J18" s="2"/>
    </row>
    <row r="19" spans="2:10" x14ac:dyDescent="0.25">
      <c r="B19" s="3"/>
      <c r="C19" s="2"/>
      <c r="D19" s="2"/>
      <c r="E19" s="3"/>
      <c r="F19" s="4"/>
      <c r="G19" s="4"/>
      <c r="H19" s="4"/>
      <c r="I19" s="4"/>
      <c r="J19" s="2"/>
    </row>
    <row r="20" spans="2:10" x14ac:dyDescent="0.25">
      <c r="B20" s="3"/>
      <c r="C20" s="2"/>
      <c r="D20" s="9" t="s">
        <v>44</v>
      </c>
      <c r="E20" s="8"/>
      <c r="F20" s="11"/>
      <c r="G20" s="11"/>
      <c r="H20" s="11">
        <f>SUM(H6:H18)</f>
        <v>0</v>
      </c>
      <c r="I20" s="11">
        <f>SUM(I6:I18)</f>
        <v>0</v>
      </c>
      <c r="J20" s="2"/>
    </row>
    <row r="21" spans="2:10" x14ac:dyDescent="0.25">
      <c r="B21" s="3"/>
      <c r="C21" s="2"/>
      <c r="D21" s="2"/>
      <c r="E21" s="3"/>
      <c r="F21" s="2"/>
      <c r="G21" s="2"/>
      <c r="H21" s="4"/>
      <c r="I21" s="2"/>
      <c r="J21" s="2"/>
    </row>
    <row r="22" spans="2:10" x14ac:dyDescent="0.25">
      <c r="B22" s="3"/>
      <c r="C22" s="2"/>
      <c r="D22" s="2"/>
      <c r="E22" s="3"/>
      <c r="F22" s="2"/>
      <c r="G22" s="2"/>
      <c r="H22" s="2"/>
      <c r="I22" s="2"/>
      <c r="J22" s="2"/>
    </row>
    <row r="23" spans="2:10" x14ac:dyDescent="0.25">
      <c r="B23" s="3"/>
      <c r="C23" s="2"/>
      <c r="D23" s="2"/>
      <c r="E23" s="3"/>
      <c r="F23" s="2"/>
      <c r="G23" s="2"/>
      <c r="H23" s="5"/>
      <c r="I23" s="2"/>
      <c r="J23" s="2"/>
    </row>
    <row r="24" spans="2:10" x14ac:dyDescent="0.25">
      <c r="B24" s="3"/>
      <c r="C24" s="2"/>
      <c r="D24" s="2"/>
      <c r="E24" s="3"/>
      <c r="F24" s="2"/>
      <c r="G24" s="2"/>
      <c r="H24" s="2"/>
      <c r="I24" s="2"/>
      <c r="J24" s="2"/>
    </row>
    <row r="25" spans="2:10" x14ac:dyDescent="0.25">
      <c r="B25" s="3"/>
      <c r="C25" s="2"/>
      <c r="D25" s="2"/>
      <c r="E25" s="3"/>
      <c r="F25" s="2"/>
      <c r="G25" s="2"/>
      <c r="H25" s="5"/>
      <c r="I25" s="2"/>
      <c r="J25" s="2"/>
    </row>
    <row r="26" spans="2:10" x14ac:dyDescent="0.25">
      <c r="B26" s="3"/>
      <c r="C26" s="2"/>
    </row>
    <row r="27" spans="2:10" x14ac:dyDescent="0.25">
      <c r="B27" s="3"/>
      <c r="C27" s="2"/>
    </row>
    <row r="28" spans="2:10" x14ac:dyDescent="0.25">
      <c r="B28" s="3"/>
      <c r="C28" s="2"/>
    </row>
    <row r="29" spans="2:10" x14ac:dyDescent="0.25">
      <c r="B29" s="3"/>
      <c r="C29" s="2"/>
    </row>
    <row r="30" spans="2:10" x14ac:dyDescent="0.25">
      <c r="B30" s="3"/>
      <c r="C30" s="2"/>
    </row>
    <row r="31" spans="2:10" x14ac:dyDescent="0.25">
      <c r="B31" s="3"/>
      <c r="C31" s="2"/>
    </row>
    <row r="32" spans="2:10" x14ac:dyDescent="0.25">
      <c r="B32" s="3"/>
      <c r="C32" s="2"/>
    </row>
    <row r="33" spans="2:3" x14ac:dyDescent="0.25">
      <c r="B33" s="3"/>
      <c r="C33" s="2"/>
    </row>
    <row r="34" spans="2:3" x14ac:dyDescent="0.25">
      <c r="B34" s="3"/>
      <c r="C34" s="2"/>
    </row>
    <row r="35" spans="2:3" x14ac:dyDescent="0.25">
      <c r="B35" s="3"/>
      <c r="C35" s="2"/>
    </row>
  </sheetData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435AB-18E8-42AC-9E9F-9711B4F6CDAB}">
  <dimension ref="A1:L58"/>
  <sheetViews>
    <sheetView topLeftCell="A22" workbookViewId="0">
      <selection activeCell="O13" sqref="O13"/>
    </sheetView>
  </sheetViews>
  <sheetFormatPr defaultRowHeight="15" x14ac:dyDescent="0.25"/>
  <cols>
    <col min="1" max="1" width="3.140625" customWidth="1"/>
    <col min="2" max="2" width="56.42578125" customWidth="1"/>
    <col min="3" max="3" width="4.28515625" customWidth="1"/>
    <col min="4" max="4" width="3.42578125" customWidth="1"/>
    <col min="5" max="5" width="7.85546875" customWidth="1"/>
    <col min="6" max="6" width="12.5703125" customWidth="1"/>
    <col min="7" max="7" width="4.7109375" customWidth="1"/>
    <col min="8" max="8" width="13" customWidth="1"/>
    <col min="9" max="9" width="12.7109375" customWidth="1"/>
  </cols>
  <sheetData>
    <row r="1" spans="1:9" ht="39" customHeight="1" x14ac:dyDescent="0.5">
      <c r="A1" s="17"/>
      <c r="B1" s="18"/>
      <c r="C1" s="19"/>
      <c r="D1" s="20"/>
      <c r="E1" s="20"/>
      <c r="F1" s="19"/>
      <c r="G1" s="21"/>
      <c r="H1" s="21"/>
    </row>
    <row r="2" spans="1:9" x14ac:dyDescent="0.25">
      <c r="A2" s="22"/>
      <c r="F2" s="23"/>
      <c r="G2" s="24"/>
      <c r="H2" s="23"/>
    </row>
    <row r="3" spans="1:9" ht="15.75" thickBot="1" x14ac:dyDescent="0.3">
      <c r="A3" s="25"/>
      <c r="B3" s="26"/>
      <c r="C3" s="27"/>
      <c r="D3" s="28"/>
      <c r="E3" s="28"/>
      <c r="F3" s="29"/>
      <c r="G3" s="27"/>
      <c r="H3" s="27"/>
    </row>
    <row r="4" spans="1:9" x14ac:dyDescent="0.25">
      <c r="A4" s="30"/>
      <c r="B4" s="31"/>
      <c r="C4" s="32"/>
      <c r="D4" s="32"/>
      <c r="E4" s="32"/>
      <c r="F4" s="33"/>
      <c r="G4" s="34"/>
      <c r="I4" s="35"/>
    </row>
    <row r="5" spans="1:9" ht="15.75" x14ac:dyDescent="0.25">
      <c r="A5" s="36"/>
      <c r="B5" s="37"/>
      <c r="C5" s="38"/>
      <c r="G5" s="24"/>
      <c r="I5" s="39"/>
    </row>
    <row r="6" spans="1:9" x14ac:dyDescent="0.25">
      <c r="A6" s="40"/>
      <c r="G6" s="24"/>
      <c r="I6" s="39"/>
    </row>
    <row r="7" spans="1:9" ht="16.5" thickBot="1" x14ac:dyDescent="0.3">
      <c r="A7" s="41"/>
      <c r="B7" s="42"/>
      <c r="C7" s="43"/>
      <c r="D7" s="44"/>
      <c r="E7" s="44"/>
      <c r="F7" s="44"/>
      <c r="G7" s="45"/>
      <c r="I7" s="46"/>
    </row>
    <row r="8" spans="1:9" ht="15.75" thickBot="1" x14ac:dyDescent="0.3">
      <c r="A8" s="30"/>
      <c r="B8" s="31"/>
      <c r="C8" s="31"/>
      <c r="D8" s="31"/>
      <c r="E8" s="31"/>
      <c r="F8" s="31"/>
      <c r="G8" s="47"/>
      <c r="H8" s="31"/>
    </row>
    <row r="9" spans="1:9" ht="14.25" customHeight="1" x14ac:dyDescent="0.25">
      <c r="A9" s="48"/>
      <c r="B9" s="49"/>
      <c r="C9" s="50"/>
      <c r="D9" s="49"/>
      <c r="E9" s="51" t="s">
        <v>46</v>
      </c>
      <c r="F9" s="51" t="s">
        <v>47</v>
      </c>
      <c r="G9" s="110" t="s">
        <v>48</v>
      </c>
      <c r="H9" s="111"/>
      <c r="I9" s="52" t="s">
        <v>49</v>
      </c>
    </row>
    <row r="10" spans="1:9" ht="18.75" customHeight="1" thickBot="1" x14ac:dyDescent="0.3">
      <c r="A10" s="53" t="s">
        <v>50</v>
      </c>
      <c r="B10" s="54" t="s">
        <v>51</v>
      </c>
      <c r="C10" s="55" t="s">
        <v>52</v>
      </c>
      <c r="D10" s="55" t="s">
        <v>53</v>
      </c>
      <c r="E10" s="55" t="s">
        <v>54</v>
      </c>
      <c r="F10" s="55" t="s">
        <v>55</v>
      </c>
      <c r="G10" s="56">
        <v>0.21</v>
      </c>
      <c r="H10" s="57" t="s">
        <v>56</v>
      </c>
      <c r="I10" s="58" t="s">
        <v>57</v>
      </c>
    </row>
    <row r="11" spans="1:9" ht="15.95" customHeight="1" x14ac:dyDescent="0.25">
      <c r="A11" s="59" t="s">
        <v>8</v>
      </c>
      <c r="B11" s="60" t="s">
        <v>58</v>
      </c>
      <c r="C11" s="60">
        <v>14</v>
      </c>
      <c r="D11" s="60" t="s">
        <v>59</v>
      </c>
      <c r="E11" s="105"/>
      <c r="F11" s="61">
        <f t="shared" ref="F11:F30" si="0">SUM(C11*E11)</f>
        <v>0</v>
      </c>
      <c r="G11" s="62">
        <v>0.21</v>
      </c>
      <c r="H11" s="63">
        <f t="shared" ref="H11:H30" si="1">SUM(F11*G11)</f>
        <v>0</v>
      </c>
      <c r="I11" s="64">
        <f>H11+F11</f>
        <v>0</v>
      </c>
    </row>
    <row r="12" spans="1:9" ht="15.95" customHeight="1" x14ac:dyDescent="0.25">
      <c r="A12" s="65" t="s">
        <v>11</v>
      </c>
      <c r="B12" s="66" t="s">
        <v>60</v>
      </c>
      <c r="C12" s="66">
        <v>8</v>
      </c>
      <c r="D12" s="66" t="s">
        <v>59</v>
      </c>
      <c r="E12" s="106"/>
      <c r="F12" s="67">
        <f t="shared" si="0"/>
        <v>0</v>
      </c>
      <c r="G12" s="68">
        <v>0.21</v>
      </c>
      <c r="H12" s="69">
        <f t="shared" si="1"/>
        <v>0</v>
      </c>
      <c r="I12" s="70">
        <f t="shared" ref="I12:I30" si="2">H12+F12</f>
        <v>0</v>
      </c>
    </row>
    <row r="13" spans="1:9" ht="15.95" customHeight="1" x14ac:dyDescent="0.25">
      <c r="A13" s="71" t="s">
        <v>14</v>
      </c>
      <c r="B13" s="72" t="s">
        <v>61</v>
      </c>
      <c r="C13" s="72">
        <v>8</v>
      </c>
      <c r="D13" s="72" t="s">
        <v>59</v>
      </c>
      <c r="E13" s="107"/>
      <c r="F13" s="73">
        <f t="shared" si="0"/>
        <v>0</v>
      </c>
      <c r="G13" s="74">
        <v>0.21</v>
      </c>
      <c r="H13" s="75">
        <f t="shared" si="1"/>
        <v>0</v>
      </c>
      <c r="I13" s="70">
        <f t="shared" si="2"/>
        <v>0</v>
      </c>
    </row>
    <row r="14" spans="1:9" ht="15.95" customHeight="1" x14ac:dyDescent="0.25">
      <c r="A14" s="65" t="s">
        <v>17</v>
      </c>
      <c r="B14" s="66" t="s">
        <v>62</v>
      </c>
      <c r="C14" s="66">
        <v>210</v>
      </c>
      <c r="D14" s="66" t="s">
        <v>59</v>
      </c>
      <c r="E14" s="106"/>
      <c r="F14" s="67">
        <f t="shared" si="0"/>
        <v>0</v>
      </c>
      <c r="G14" s="68">
        <v>0.21</v>
      </c>
      <c r="H14" s="69">
        <f t="shared" si="1"/>
        <v>0</v>
      </c>
      <c r="I14" s="70">
        <f t="shared" si="2"/>
        <v>0</v>
      </c>
    </row>
    <row r="15" spans="1:9" ht="15.95" customHeight="1" x14ac:dyDescent="0.25">
      <c r="A15" s="71" t="s">
        <v>20</v>
      </c>
      <c r="B15" s="72" t="s">
        <v>63</v>
      </c>
      <c r="C15" s="72">
        <v>5</v>
      </c>
      <c r="D15" s="72" t="s">
        <v>64</v>
      </c>
      <c r="E15" s="107"/>
      <c r="F15" s="73">
        <f t="shared" si="0"/>
        <v>0</v>
      </c>
      <c r="G15" s="74">
        <v>0.21</v>
      </c>
      <c r="H15" s="75">
        <f t="shared" si="1"/>
        <v>0</v>
      </c>
      <c r="I15" s="70">
        <f t="shared" si="2"/>
        <v>0</v>
      </c>
    </row>
    <row r="16" spans="1:9" ht="15.95" customHeight="1" x14ac:dyDescent="0.25">
      <c r="A16" s="65" t="s">
        <v>23</v>
      </c>
      <c r="B16" s="66" t="s">
        <v>65</v>
      </c>
      <c r="C16" s="66">
        <v>620</v>
      </c>
      <c r="D16" s="66" t="s">
        <v>59</v>
      </c>
      <c r="E16" s="106"/>
      <c r="F16" s="67">
        <f t="shared" si="0"/>
        <v>0</v>
      </c>
      <c r="G16" s="68">
        <v>0.21</v>
      </c>
      <c r="H16" s="69">
        <f t="shared" si="1"/>
        <v>0</v>
      </c>
      <c r="I16" s="70">
        <f t="shared" si="2"/>
        <v>0</v>
      </c>
    </row>
    <row r="17" spans="1:9" ht="15.95" customHeight="1" x14ac:dyDescent="0.25">
      <c r="A17" s="71" t="s">
        <v>26</v>
      </c>
      <c r="B17" s="72" t="s">
        <v>66</v>
      </c>
      <c r="C17" s="72">
        <v>32</v>
      </c>
      <c r="D17" s="72" t="s">
        <v>64</v>
      </c>
      <c r="E17" s="107"/>
      <c r="F17" s="73">
        <f t="shared" si="0"/>
        <v>0</v>
      </c>
      <c r="G17" s="74">
        <v>0.21</v>
      </c>
      <c r="H17" s="75">
        <f t="shared" si="1"/>
        <v>0</v>
      </c>
      <c r="I17" s="70">
        <f t="shared" si="2"/>
        <v>0</v>
      </c>
    </row>
    <row r="18" spans="1:9" ht="15.95" customHeight="1" x14ac:dyDescent="0.25">
      <c r="A18" s="65" t="s">
        <v>29</v>
      </c>
      <c r="B18" s="66" t="s">
        <v>67</v>
      </c>
      <c r="C18" s="66">
        <v>27</v>
      </c>
      <c r="D18" s="66" t="s">
        <v>64</v>
      </c>
      <c r="E18" s="106"/>
      <c r="F18" s="73">
        <f t="shared" si="0"/>
        <v>0</v>
      </c>
      <c r="G18" s="68">
        <v>0.21</v>
      </c>
      <c r="H18" s="69">
        <f t="shared" si="1"/>
        <v>0</v>
      </c>
      <c r="I18" s="70">
        <f t="shared" si="2"/>
        <v>0</v>
      </c>
    </row>
    <row r="19" spans="1:9" ht="15.95" customHeight="1" x14ac:dyDescent="0.25">
      <c r="A19" s="71" t="s">
        <v>32</v>
      </c>
      <c r="B19" s="72" t="s">
        <v>68</v>
      </c>
      <c r="C19" s="72">
        <v>27</v>
      </c>
      <c r="D19" s="72" t="s">
        <v>64</v>
      </c>
      <c r="E19" s="107"/>
      <c r="F19" s="73">
        <f t="shared" si="0"/>
        <v>0</v>
      </c>
      <c r="G19" s="74">
        <v>0.21</v>
      </c>
      <c r="H19" s="75">
        <f t="shared" si="1"/>
        <v>0</v>
      </c>
      <c r="I19" s="70">
        <f t="shared" si="2"/>
        <v>0</v>
      </c>
    </row>
    <row r="20" spans="1:9" ht="15.95" customHeight="1" x14ac:dyDescent="0.25">
      <c r="A20" s="65" t="s">
        <v>35</v>
      </c>
      <c r="B20" s="66" t="s">
        <v>69</v>
      </c>
      <c r="C20" s="66">
        <v>27</v>
      </c>
      <c r="D20" s="66" t="s">
        <v>64</v>
      </c>
      <c r="E20" s="106"/>
      <c r="F20" s="67">
        <f t="shared" si="0"/>
        <v>0</v>
      </c>
      <c r="G20" s="68">
        <v>0.21</v>
      </c>
      <c r="H20" s="69">
        <f t="shared" si="1"/>
        <v>0</v>
      </c>
      <c r="I20" s="70">
        <f t="shared" si="2"/>
        <v>0</v>
      </c>
    </row>
    <row r="21" spans="1:9" ht="15.95" customHeight="1" x14ac:dyDescent="0.25">
      <c r="A21" s="71" t="s">
        <v>42</v>
      </c>
      <c r="B21" s="72" t="s">
        <v>70</v>
      </c>
      <c r="C21" s="72">
        <v>32</v>
      </c>
      <c r="D21" s="72" t="s">
        <v>64</v>
      </c>
      <c r="E21" s="107"/>
      <c r="F21" s="73">
        <f t="shared" si="0"/>
        <v>0</v>
      </c>
      <c r="G21" s="74">
        <v>0.21</v>
      </c>
      <c r="H21" s="75">
        <f t="shared" si="1"/>
        <v>0</v>
      </c>
      <c r="I21" s="70">
        <f t="shared" si="2"/>
        <v>0</v>
      </c>
    </row>
    <row r="22" spans="1:9" ht="15.95" customHeight="1" x14ac:dyDescent="0.25">
      <c r="A22" s="71" t="s">
        <v>71</v>
      </c>
      <c r="B22" s="72" t="s">
        <v>72</v>
      </c>
      <c r="C22" s="72">
        <v>31</v>
      </c>
      <c r="D22" s="72" t="s">
        <v>64</v>
      </c>
      <c r="E22" s="107"/>
      <c r="F22" s="73">
        <f t="shared" si="0"/>
        <v>0</v>
      </c>
      <c r="G22" s="74">
        <v>0.21</v>
      </c>
      <c r="H22" s="75">
        <f t="shared" si="1"/>
        <v>0</v>
      </c>
      <c r="I22" s="70">
        <f t="shared" si="2"/>
        <v>0</v>
      </c>
    </row>
    <row r="23" spans="1:9" ht="15.95" customHeight="1" x14ac:dyDescent="0.25">
      <c r="A23" s="65" t="s">
        <v>73</v>
      </c>
      <c r="B23" s="66" t="s">
        <v>74</v>
      </c>
      <c r="C23" s="66">
        <v>1</v>
      </c>
      <c r="D23" s="66" t="s">
        <v>64</v>
      </c>
      <c r="E23" s="106"/>
      <c r="F23" s="67">
        <f t="shared" si="0"/>
        <v>0</v>
      </c>
      <c r="G23" s="68">
        <v>0.21</v>
      </c>
      <c r="H23" s="69">
        <f t="shared" si="1"/>
        <v>0</v>
      </c>
      <c r="I23" s="70">
        <f t="shared" si="2"/>
        <v>0</v>
      </c>
    </row>
    <row r="24" spans="1:9" ht="15.95" customHeight="1" x14ac:dyDescent="0.25">
      <c r="A24" s="71" t="s">
        <v>75</v>
      </c>
      <c r="B24" s="72" t="s">
        <v>76</v>
      </c>
      <c r="C24" s="72">
        <v>4</v>
      </c>
      <c r="D24" s="72" t="s">
        <v>64</v>
      </c>
      <c r="E24" s="107"/>
      <c r="F24" s="73">
        <f t="shared" si="0"/>
        <v>0</v>
      </c>
      <c r="G24" s="74">
        <v>0.21</v>
      </c>
      <c r="H24" s="75">
        <f t="shared" si="1"/>
        <v>0</v>
      </c>
      <c r="I24" s="70">
        <f t="shared" si="2"/>
        <v>0</v>
      </c>
    </row>
    <row r="25" spans="1:9" ht="15.95" customHeight="1" x14ac:dyDescent="0.25">
      <c r="A25" s="65" t="s">
        <v>77</v>
      </c>
      <c r="B25" s="66" t="s">
        <v>78</v>
      </c>
      <c r="C25" s="66">
        <v>1</v>
      </c>
      <c r="D25" s="66" t="s">
        <v>79</v>
      </c>
      <c r="E25" s="106"/>
      <c r="F25" s="67">
        <f t="shared" si="0"/>
        <v>0</v>
      </c>
      <c r="G25" s="68">
        <v>0.21</v>
      </c>
      <c r="H25" s="69">
        <f t="shared" si="1"/>
        <v>0</v>
      </c>
      <c r="I25" s="70">
        <f t="shared" si="2"/>
        <v>0</v>
      </c>
    </row>
    <row r="26" spans="1:9" ht="15.95" customHeight="1" x14ac:dyDescent="0.25">
      <c r="A26" s="71" t="s">
        <v>80</v>
      </c>
      <c r="B26" s="72" t="s">
        <v>81</v>
      </c>
      <c r="C26" s="72">
        <v>10</v>
      </c>
      <c r="D26" s="72" t="s">
        <v>82</v>
      </c>
      <c r="E26" s="107"/>
      <c r="F26" s="73">
        <f t="shared" si="0"/>
        <v>0</v>
      </c>
      <c r="G26" s="74">
        <v>0.21</v>
      </c>
      <c r="H26" s="75">
        <f t="shared" si="1"/>
        <v>0</v>
      </c>
      <c r="I26" s="70">
        <f t="shared" si="2"/>
        <v>0</v>
      </c>
    </row>
    <row r="27" spans="1:9" ht="15.95" customHeight="1" x14ac:dyDescent="0.25">
      <c r="A27" s="65" t="s">
        <v>83</v>
      </c>
      <c r="B27" s="66" t="s">
        <v>84</v>
      </c>
      <c r="C27" s="66">
        <v>8</v>
      </c>
      <c r="D27" s="66" t="s">
        <v>82</v>
      </c>
      <c r="E27" s="106"/>
      <c r="F27" s="67">
        <f t="shared" si="0"/>
        <v>0</v>
      </c>
      <c r="G27" s="68">
        <v>0.21</v>
      </c>
      <c r="H27" s="69">
        <f t="shared" si="1"/>
        <v>0</v>
      </c>
      <c r="I27" s="70">
        <f t="shared" si="2"/>
        <v>0</v>
      </c>
    </row>
    <row r="28" spans="1:9" ht="15.95" customHeight="1" x14ac:dyDescent="0.25">
      <c r="A28" s="71" t="s">
        <v>85</v>
      </c>
      <c r="B28" s="72" t="s">
        <v>86</v>
      </c>
      <c r="C28" s="72">
        <v>155</v>
      </c>
      <c r="D28" s="72" t="s">
        <v>82</v>
      </c>
      <c r="E28" s="107"/>
      <c r="F28" s="73">
        <f t="shared" si="0"/>
        <v>0</v>
      </c>
      <c r="G28" s="74">
        <v>0.21</v>
      </c>
      <c r="H28" s="75">
        <f t="shared" si="1"/>
        <v>0</v>
      </c>
      <c r="I28" s="70">
        <f t="shared" si="2"/>
        <v>0</v>
      </c>
    </row>
    <row r="29" spans="1:9" ht="15.95" customHeight="1" x14ac:dyDescent="0.25">
      <c r="A29" s="65" t="s">
        <v>87</v>
      </c>
      <c r="B29" s="66" t="s">
        <v>88</v>
      </c>
      <c r="C29" s="66">
        <v>8</v>
      </c>
      <c r="D29" s="66" t="s">
        <v>82</v>
      </c>
      <c r="E29" s="106"/>
      <c r="F29" s="67">
        <f t="shared" si="0"/>
        <v>0</v>
      </c>
      <c r="G29" s="68">
        <v>0.21</v>
      </c>
      <c r="H29" s="69">
        <f t="shared" si="1"/>
        <v>0</v>
      </c>
      <c r="I29" s="70">
        <f t="shared" si="2"/>
        <v>0</v>
      </c>
    </row>
    <row r="30" spans="1:9" ht="15.95" customHeight="1" thickBot="1" x14ac:dyDescent="0.3">
      <c r="A30" s="76" t="s">
        <v>89</v>
      </c>
      <c r="B30" s="77" t="s">
        <v>90</v>
      </c>
      <c r="C30" s="77">
        <v>12</v>
      </c>
      <c r="D30" s="77" t="s">
        <v>59</v>
      </c>
      <c r="E30" s="108"/>
      <c r="F30" s="78">
        <f t="shared" si="0"/>
        <v>0</v>
      </c>
      <c r="G30" s="79">
        <v>0.21</v>
      </c>
      <c r="H30" s="80">
        <f t="shared" si="1"/>
        <v>0</v>
      </c>
      <c r="I30" s="81">
        <f t="shared" si="2"/>
        <v>0</v>
      </c>
    </row>
    <row r="31" spans="1:9" ht="15.95" customHeight="1" thickBot="1" x14ac:dyDescent="0.3">
      <c r="C31" s="112" t="s">
        <v>91</v>
      </c>
      <c r="D31" s="113"/>
      <c r="E31" s="113"/>
      <c r="F31" s="82">
        <f>SUM(F11:F30)</f>
        <v>0</v>
      </c>
      <c r="G31" s="83"/>
      <c r="H31" s="82">
        <f>SUM(H11:H30)</f>
        <v>0</v>
      </c>
      <c r="I31" s="84">
        <f>SUM(I11:I30)</f>
        <v>0</v>
      </c>
    </row>
    <row r="32" spans="1:9" ht="15.95" customHeight="1" x14ac:dyDescent="0.25">
      <c r="A32" s="85"/>
    </row>
    <row r="33" spans="1:12" ht="15.95" customHeight="1" x14ac:dyDescent="0.25"/>
    <row r="34" spans="1:12" ht="15.95" customHeight="1" thickBot="1" x14ac:dyDescent="0.3">
      <c r="I34" s="44"/>
    </row>
    <row r="35" spans="1:12" ht="15.95" customHeight="1" thickBot="1" x14ac:dyDescent="0.3">
      <c r="A35" s="30"/>
      <c r="B35" s="31"/>
      <c r="C35" s="31"/>
      <c r="D35" s="31"/>
      <c r="E35" s="31"/>
      <c r="F35" s="31"/>
      <c r="G35" s="47"/>
      <c r="H35" s="31"/>
    </row>
    <row r="36" spans="1:12" ht="15.95" customHeight="1" x14ac:dyDescent="0.25">
      <c r="A36" s="48"/>
      <c r="B36" s="49"/>
      <c r="C36" s="50"/>
      <c r="D36" s="49"/>
      <c r="E36" s="51" t="s">
        <v>46</v>
      </c>
      <c r="F36" s="51" t="s">
        <v>47</v>
      </c>
      <c r="G36" s="114" t="s">
        <v>48</v>
      </c>
      <c r="H36" s="114"/>
      <c r="I36" s="52" t="s">
        <v>49</v>
      </c>
    </row>
    <row r="37" spans="1:12" ht="15.95" customHeight="1" thickBot="1" x14ac:dyDescent="0.3">
      <c r="A37" s="53" t="s">
        <v>50</v>
      </c>
      <c r="B37" s="54" t="s">
        <v>51</v>
      </c>
      <c r="C37" s="55" t="s">
        <v>52</v>
      </c>
      <c r="D37" s="55" t="s">
        <v>53</v>
      </c>
      <c r="E37" s="55" t="s">
        <v>54</v>
      </c>
      <c r="F37" s="55" t="s">
        <v>55</v>
      </c>
      <c r="G37" s="56">
        <v>0.21</v>
      </c>
      <c r="H37" s="86" t="s">
        <v>56</v>
      </c>
      <c r="I37" s="58" t="s">
        <v>57</v>
      </c>
    </row>
    <row r="38" spans="1:12" ht="15.95" customHeight="1" x14ac:dyDescent="0.25">
      <c r="A38" s="59"/>
      <c r="B38" s="87" t="s">
        <v>92</v>
      </c>
      <c r="C38" s="60"/>
      <c r="D38" s="60"/>
      <c r="E38" s="60"/>
      <c r="F38" s="61">
        <f>SUM(F31*1)</f>
        <v>0</v>
      </c>
      <c r="G38" s="62"/>
      <c r="H38" s="61">
        <f>SUM(H31*1)</f>
        <v>0</v>
      </c>
      <c r="I38" s="64">
        <f>H38+F38</f>
        <v>0</v>
      </c>
      <c r="L38" s="88"/>
    </row>
    <row r="39" spans="1:12" ht="15.95" customHeight="1" x14ac:dyDescent="0.25">
      <c r="A39" s="65" t="s">
        <v>93</v>
      </c>
      <c r="B39" s="66" t="s">
        <v>94</v>
      </c>
      <c r="C39" s="66">
        <v>57</v>
      </c>
      <c r="D39" s="66" t="s">
        <v>95</v>
      </c>
      <c r="E39" s="106"/>
      <c r="F39" s="67">
        <f>SUM(C39*E39)</f>
        <v>0</v>
      </c>
      <c r="G39" s="68">
        <v>0.21</v>
      </c>
      <c r="H39" s="67">
        <f t="shared" ref="H39:H49" si="3">SUM(F39*G39)</f>
        <v>0</v>
      </c>
      <c r="I39" s="70">
        <f t="shared" ref="I39:I49" si="4">H39+F39</f>
        <v>0</v>
      </c>
    </row>
    <row r="40" spans="1:12" ht="15.95" customHeight="1" x14ac:dyDescent="0.25">
      <c r="A40" s="65" t="s">
        <v>96</v>
      </c>
      <c r="B40" s="66" t="s">
        <v>97</v>
      </c>
      <c r="C40" s="66">
        <v>1</v>
      </c>
      <c r="D40" s="66" t="s">
        <v>98</v>
      </c>
      <c r="E40" s="106"/>
      <c r="F40" s="67">
        <f t="shared" ref="F40:F49" si="5">SUM(C40*E40)</f>
        <v>0</v>
      </c>
      <c r="G40" s="68">
        <v>0.21</v>
      </c>
      <c r="H40" s="67">
        <f t="shared" si="3"/>
        <v>0</v>
      </c>
      <c r="I40" s="70">
        <f t="shared" si="4"/>
        <v>0</v>
      </c>
    </row>
    <row r="41" spans="1:12" ht="15.95" customHeight="1" x14ac:dyDescent="0.25">
      <c r="A41" s="65" t="s">
        <v>99</v>
      </c>
      <c r="B41" s="66" t="s">
        <v>100</v>
      </c>
      <c r="C41" s="66">
        <v>1</v>
      </c>
      <c r="D41" s="66" t="s">
        <v>98</v>
      </c>
      <c r="E41" s="106"/>
      <c r="F41" s="67">
        <f t="shared" si="5"/>
        <v>0</v>
      </c>
      <c r="G41" s="68">
        <v>0.21</v>
      </c>
      <c r="H41" s="67">
        <f t="shared" si="3"/>
        <v>0</v>
      </c>
      <c r="I41" s="70">
        <f t="shared" si="4"/>
        <v>0</v>
      </c>
    </row>
    <row r="42" spans="1:12" ht="15.95" customHeight="1" x14ac:dyDescent="0.25">
      <c r="A42" s="65" t="s">
        <v>101</v>
      </c>
      <c r="B42" s="66" t="s">
        <v>102</v>
      </c>
      <c r="C42" s="66">
        <v>6</v>
      </c>
      <c r="D42" s="66" t="s">
        <v>95</v>
      </c>
      <c r="E42" s="106"/>
      <c r="F42" s="67">
        <f t="shared" si="5"/>
        <v>0</v>
      </c>
      <c r="G42" s="68">
        <v>0.21</v>
      </c>
      <c r="H42" s="67">
        <f t="shared" si="3"/>
        <v>0</v>
      </c>
      <c r="I42" s="70">
        <f t="shared" si="4"/>
        <v>0</v>
      </c>
    </row>
    <row r="43" spans="1:12" ht="15.95" customHeight="1" x14ac:dyDescent="0.25">
      <c r="A43" s="65" t="s">
        <v>103</v>
      </c>
      <c r="B43" s="66" t="s">
        <v>104</v>
      </c>
      <c r="C43" s="66">
        <v>153</v>
      </c>
      <c r="D43" s="66" t="s">
        <v>95</v>
      </c>
      <c r="E43" s="106"/>
      <c r="F43" s="67">
        <f t="shared" si="5"/>
        <v>0</v>
      </c>
      <c r="G43" s="68">
        <v>0.21</v>
      </c>
      <c r="H43" s="67">
        <f t="shared" si="3"/>
        <v>0</v>
      </c>
      <c r="I43" s="70">
        <f t="shared" si="4"/>
        <v>0</v>
      </c>
    </row>
    <row r="44" spans="1:12" ht="15.95" customHeight="1" x14ac:dyDescent="0.25">
      <c r="A44" s="65" t="s">
        <v>105</v>
      </c>
      <c r="B44" s="66" t="s">
        <v>106</v>
      </c>
      <c r="C44" s="66">
        <v>6.6</v>
      </c>
      <c r="D44" s="66" t="s">
        <v>59</v>
      </c>
      <c r="E44" s="106"/>
      <c r="F44" s="67">
        <f t="shared" si="5"/>
        <v>0</v>
      </c>
      <c r="G44" s="68">
        <v>0.21</v>
      </c>
      <c r="H44" s="67">
        <f t="shared" si="3"/>
        <v>0</v>
      </c>
      <c r="I44" s="70">
        <f t="shared" si="4"/>
        <v>0</v>
      </c>
    </row>
    <row r="45" spans="1:12" ht="15.95" customHeight="1" x14ac:dyDescent="0.25">
      <c r="A45" s="65" t="s">
        <v>107</v>
      </c>
      <c r="B45" s="66" t="s">
        <v>108</v>
      </c>
      <c r="C45" s="66">
        <v>6.6</v>
      </c>
      <c r="D45" s="66" t="s">
        <v>59</v>
      </c>
      <c r="E45" s="106"/>
      <c r="F45" s="67">
        <f t="shared" si="5"/>
        <v>0</v>
      </c>
      <c r="G45" s="68">
        <v>0.21</v>
      </c>
      <c r="H45" s="67">
        <f t="shared" si="3"/>
        <v>0</v>
      </c>
      <c r="I45" s="70">
        <f t="shared" si="4"/>
        <v>0</v>
      </c>
    </row>
    <row r="46" spans="1:12" ht="15.95" customHeight="1" x14ac:dyDescent="0.25">
      <c r="A46" s="65" t="s">
        <v>109</v>
      </c>
      <c r="B46" s="66" t="s">
        <v>110</v>
      </c>
      <c r="C46" s="66">
        <v>1</v>
      </c>
      <c r="D46" s="66" t="s">
        <v>98</v>
      </c>
      <c r="E46" s="106"/>
      <c r="F46" s="67">
        <f t="shared" si="5"/>
        <v>0</v>
      </c>
      <c r="G46" s="68">
        <v>0.21</v>
      </c>
      <c r="H46" s="67">
        <f t="shared" si="3"/>
        <v>0</v>
      </c>
      <c r="I46" s="70">
        <f t="shared" si="4"/>
        <v>0</v>
      </c>
    </row>
    <row r="47" spans="1:12" ht="15.95" customHeight="1" x14ac:dyDescent="0.25">
      <c r="A47" s="65" t="s">
        <v>111</v>
      </c>
      <c r="B47" s="66" t="s">
        <v>112</v>
      </c>
      <c r="C47" s="66">
        <v>1</v>
      </c>
      <c r="D47" s="66" t="s">
        <v>98</v>
      </c>
      <c r="E47" s="106"/>
      <c r="F47" s="67">
        <f t="shared" si="5"/>
        <v>0</v>
      </c>
      <c r="G47" s="68">
        <v>0.21</v>
      </c>
      <c r="H47" s="67">
        <f t="shared" si="3"/>
        <v>0</v>
      </c>
      <c r="I47" s="70">
        <f t="shared" si="4"/>
        <v>0</v>
      </c>
    </row>
    <row r="48" spans="1:12" ht="15.95" customHeight="1" x14ac:dyDescent="0.25">
      <c r="A48" s="65" t="s">
        <v>113</v>
      </c>
      <c r="B48" s="66" t="s">
        <v>114</v>
      </c>
      <c r="C48" s="66">
        <v>1</v>
      </c>
      <c r="D48" s="66" t="s">
        <v>98</v>
      </c>
      <c r="E48" s="106"/>
      <c r="F48" s="67">
        <f t="shared" si="5"/>
        <v>0</v>
      </c>
      <c r="G48" s="68">
        <v>0.21</v>
      </c>
      <c r="H48" s="67">
        <f t="shared" si="3"/>
        <v>0</v>
      </c>
      <c r="I48" s="70">
        <f t="shared" si="4"/>
        <v>0</v>
      </c>
    </row>
    <row r="49" spans="1:9" ht="15.95" customHeight="1" thickBot="1" x14ac:dyDescent="0.3">
      <c r="A49" s="89" t="s">
        <v>115</v>
      </c>
      <c r="B49" s="90" t="s">
        <v>116</v>
      </c>
      <c r="C49" s="90">
        <v>1</v>
      </c>
      <c r="D49" s="90" t="s">
        <v>98</v>
      </c>
      <c r="E49" s="109"/>
      <c r="F49" s="91">
        <f t="shared" si="5"/>
        <v>0</v>
      </c>
      <c r="G49" s="92">
        <v>0.21</v>
      </c>
      <c r="H49" s="91">
        <f t="shared" si="3"/>
        <v>0</v>
      </c>
      <c r="I49" s="81">
        <f t="shared" si="4"/>
        <v>0</v>
      </c>
    </row>
    <row r="50" spans="1:9" ht="15.95" customHeight="1" thickBot="1" x14ac:dyDescent="0.3">
      <c r="B50" s="115" t="s">
        <v>44</v>
      </c>
      <c r="C50" s="116"/>
      <c r="D50" s="116"/>
      <c r="E50" s="117"/>
      <c r="F50" s="93">
        <f>SUM(F38:F49)</f>
        <v>0</v>
      </c>
      <c r="G50" s="94"/>
      <c r="H50" s="95">
        <f>SUM(H38:H49)</f>
        <v>0</v>
      </c>
      <c r="I50" s="96">
        <f>SUM(I38:I49)</f>
        <v>0</v>
      </c>
    </row>
    <row r="51" spans="1:9" ht="15.95" customHeight="1" x14ac:dyDescent="0.25"/>
    <row r="52" spans="1:9" ht="15.95" customHeight="1" x14ac:dyDescent="0.25"/>
    <row r="53" spans="1:9" ht="15.95" customHeight="1" x14ac:dyDescent="0.25"/>
    <row r="54" spans="1:9" ht="15.95" customHeight="1" x14ac:dyDescent="0.25"/>
    <row r="55" spans="1:9" ht="15.95" customHeight="1" x14ac:dyDescent="0.25"/>
    <row r="56" spans="1:9" x14ac:dyDescent="0.25">
      <c r="B56" s="85"/>
    </row>
    <row r="57" spans="1:9" x14ac:dyDescent="0.25">
      <c r="A57" s="85"/>
    </row>
    <row r="58" spans="1:9" ht="15" customHeight="1" x14ac:dyDescent="0.25">
      <c r="A58" s="85"/>
    </row>
  </sheetData>
  <mergeCells count="4">
    <mergeCell ref="G9:H9"/>
    <mergeCell ref="C31:E31"/>
    <mergeCell ref="G36:H36"/>
    <mergeCell ref="B50:E5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nábytek a vybavení</vt:lpstr>
      <vt:lpstr>stavební úpravy a elektro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Ineman Josef</cp:lastModifiedBy>
  <cp:revision/>
  <dcterms:created xsi:type="dcterms:W3CDTF">2024-02-14T09:15:53Z</dcterms:created>
  <dcterms:modified xsi:type="dcterms:W3CDTF">2025-03-17T09:21:08Z</dcterms:modified>
  <cp:category/>
  <cp:contentStatus/>
</cp:coreProperties>
</file>